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cfdc.sharepoint.com/sites/Shared/Shared Documents/NSCFDC FORMS/Business Plan Templates/English/"/>
    </mc:Choice>
  </mc:AlternateContent>
  <xr:revisionPtr revIDLastSave="1" documentId="13_ncr:4000b_{47455D78-CA83-410E-B19B-6A28F5EA9815}" xr6:coauthVersionLast="47" xr6:coauthVersionMax="47" xr10:uidLastSave="{C316C3B0-4E52-44A8-A26A-EED851B4F0DF}"/>
  <bookViews>
    <workbookView xWindow="-108" yWindow="-108" windowWidth="23256" windowHeight="12576" xr2:uid="{00000000-000D-0000-FFFF-FFFF00000000}"/>
  </bookViews>
  <sheets>
    <sheet name="CASHFLO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1" l="1"/>
  <c r="O50" i="1" s="1"/>
  <c r="N9" i="1"/>
  <c r="N12" i="1" s="1"/>
  <c r="N11" i="1"/>
  <c r="N10" i="1"/>
  <c r="N49" i="1"/>
  <c r="O49" i="1" s="1"/>
  <c r="D31" i="1"/>
  <c r="D37" i="1"/>
  <c r="N37" i="1" s="1"/>
  <c r="O37" i="1" s="1"/>
  <c r="E37" i="1"/>
  <c r="F37" i="1" s="1"/>
  <c r="G37" i="1" s="1"/>
  <c r="H37" i="1" s="1"/>
  <c r="I37" i="1" s="1"/>
  <c r="J37" i="1" s="1"/>
  <c r="K37" i="1" s="1"/>
  <c r="L37" i="1" s="1"/>
  <c r="M37" i="1" s="1"/>
  <c r="D39" i="1"/>
  <c r="E39" i="1" s="1"/>
  <c r="F39" i="1" s="1"/>
  <c r="G39" i="1" s="1"/>
  <c r="H39" i="1" s="1"/>
  <c r="I39" i="1" s="1"/>
  <c r="J39" i="1" s="1"/>
  <c r="K39" i="1" s="1"/>
  <c r="L39" i="1" s="1"/>
  <c r="M39" i="1" s="1"/>
  <c r="D38" i="1"/>
  <c r="E38" i="1" s="1"/>
  <c r="F38" i="1" s="1"/>
  <c r="G38" i="1" s="1"/>
  <c r="H38" i="1" s="1"/>
  <c r="I38" i="1" s="1"/>
  <c r="J38" i="1" s="1"/>
  <c r="K38" i="1" s="1"/>
  <c r="L38" i="1" s="1"/>
  <c r="M38" i="1" s="1"/>
  <c r="N40" i="1"/>
  <c r="N41" i="1"/>
  <c r="C32" i="1"/>
  <c r="D32" i="1" s="1"/>
  <c r="D30" i="1"/>
  <c r="E30" i="1" s="1"/>
  <c r="J30" i="1"/>
  <c r="K30" i="1"/>
  <c r="L30" i="1" s="1"/>
  <c r="M30" i="1" s="1"/>
  <c r="H23" i="1"/>
  <c r="L23" i="1"/>
  <c r="C24" i="1"/>
  <c r="D24" i="1"/>
  <c r="E24" i="1"/>
  <c r="F24" i="1" s="1"/>
  <c r="C25" i="1"/>
  <c r="D25" i="1"/>
  <c r="E25" i="1"/>
  <c r="F25" i="1" s="1"/>
  <c r="G25" i="1" s="1"/>
  <c r="H25" i="1" s="1"/>
  <c r="I25" i="1" s="1"/>
  <c r="J25" i="1" s="1"/>
  <c r="K25" i="1" s="1"/>
  <c r="L25" i="1" s="1"/>
  <c r="M25" i="1" s="1"/>
  <c r="C27" i="1"/>
  <c r="D27" i="1"/>
  <c r="E27" i="1"/>
  <c r="F27" i="1" s="1"/>
  <c r="G27" i="1" s="1"/>
  <c r="H27" i="1" s="1"/>
  <c r="I27" i="1" s="1"/>
  <c r="J27" i="1" s="1"/>
  <c r="K27" i="1" s="1"/>
  <c r="L27" i="1" s="1"/>
  <c r="M27" i="1" s="1"/>
  <c r="C28" i="1"/>
  <c r="D28" i="1"/>
  <c r="E28" i="1"/>
  <c r="F28" i="1" s="1"/>
  <c r="G28" i="1" s="1"/>
  <c r="H28" i="1" s="1"/>
  <c r="I28" i="1" s="1"/>
  <c r="J28" i="1" s="1"/>
  <c r="K28" i="1" s="1"/>
  <c r="L28" i="1" s="1"/>
  <c r="M28" i="1" s="1"/>
  <c r="C29" i="1"/>
  <c r="D29" i="1"/>
  <c r="E29" i="1"/>
  <c r="F29" i="1" s="1"/>
  <c r="G29" i="1" s="1"/>
  <c r="H29" i="1" s="1"/>
  <c r="I29" i="1" s="1"/>
  <c r="J29" i="1" s="1"/>
  <c r="K29" i="1" s="1"/>
  <c r="L29" i="1" s="1"/>
  <c r="M29" i="1" s="1"/>
  <c r="C33" i="1"/>
  <c r="D33" i="1"/>
  <c r="E33" i="1"/>
  <c r="F33" i="1" s="1"/>
  <c r="G33" i="1" s="1"/>
  <c r="H33" i="1" s="1"/>
  <c r="I33" i="1" s="1"/>
  <c r="J33" i="1" s="1"/>
  <c r="K33" i="1" s="1"/>
  <c r="L33" i="1" s="1"/>
  <c r="M33" i="1" s="1"/>
  <c r="C34" i="1"/>
  <c r="D34" i="1"/>
  <c r="E34" i="1"/>
  <c r="F34" i="1" s="1"/>
  <c r="G34" i="1" s="1"/>
  <c r="H34" i="1" s="1"/>
  <c r="I34" i="1" s="1"/>
  <c r="J34" i="1" s="1"/>
  <c r="K34" i="1" s="1"/>
  <c r="L34" i="1" s="1"/>
  <c r="M34" i="1" s="1"/>
  <c r="C35" i="1"/>
  <c r="D35" i="1"/>
  <c r="E35" i="1"/>
  <c r="F35" i="1" s="1"/>
  <c r="G35" i="1" s="1"/>
  <c r="H35" i="1" s="1"/>
  <c r="I35" i="1" s="1"/>
  <c r="J35" i="1" s="1"/>
  <c r="K35" i="1" s="1"/>
  <c r="L35" i="1" s="1"/>
  <c r="M35" i="1" s="1"/>
  <c r="C36" i="1"/>
  <c r="D36" i="1"/>
  <c r="E36" i="1"/>
  <c r="F36" i="1" s="1"/>
  <c r="G36" i="1" s="1"/>
  <c r="H36" i="1" s="1"/>
  <c r="I36" i="1" s="1"/>
  <c r="J36" i="1" s="1"/>
  <c r="K36" i="1" s="1"/>
  <c r="L36" i="1" s="1"/>
  <c r="M36" i="1" s="1"/>
  <c r="C43" i="1"/>
  <c r="B43" i="1"/>
  <c r="N17" i="1"/>
  <c r="N16" i="1"/>
  <c r="N15" i="1"/>
  <c r="N18" i="1" s="1"/>
  <c r="O18" i="1" s="1"/>
  <c r="M18" i="1"/>
  <c r="L18" i="1"/>
  <c r="K18" i="1"/>
  <c r="J18" i="1"/>
  <c r="I18" i="1"/>
  <c r="H18" i="1"/>
  <c r="G18" i="1"/>
  <c r="F18" i="1"/>
  <c r="E18" i="1"/>
  <c r="D18" i="1"/>
  <c r="C18" i="1"/>
  <c r="B18" i="1"/>
  <c r="M12" i="1"/>
  <c r="L12" i="1"/>
  <c r="K12" i="1"/>
  <c r="J12" i="1"/>
  <c r="I12" i="1"/>
  <c r="I20" i="1" s="1"/>
  <c r="H12" i="1"/>
  <c r="G12" i="1"/>
  <c r="F12" i="1"/>
  <c r="E12" i="1"/>
  <c r="D12" i="1"/>
  <c r="C12" i="1"/>
  <c r="B12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B20" i="1"/>
  <c r="B45" i="1"/>
  <c r="B55" i="1" s="1"/>
  <c r="C5" i="1" s="1"/>
  <c r="B53" i="1"/>
  <c r="C20" i="1"/>
  <c r="C45" i="1" s="1"/>
  <c r="C53" i="1"/>
  <c r="D20" i="1"/>
  <c r="D52" i="1"/>
  <c r="D51" i="1"/>
  <c r="D53" i="1" s="1"/>
  <c r="E20" i="1"/>
  <c r="E52" i="1"/>
  <c r="F52" i="1" s="1"/>
  <c r="F20" i="1"/>
  <c r="G20" i="1"/>
  <c r="H20" i="1"/>
  <c r="H51" i="1"/>
  <c r="I51" i="1"/>
  <c r="J20" i="1"/>
  <c r="K20" i="1"/>
  <c r="L20" i="1"/>
  <c r="N5" i="1"/>
  <c r="N6" i="1"/>
  <c r="M20" i="1"/>
  <c r="N48" i="1"/>
  <c r="O48" i="1" s="1"/>
  <c r="C55" i="1" l="1"/>
  <c r="D5" i="1" s="1"/>
  <c r="N35" i="1"/>
  <c r="O35" i="1" s="1"/>
  <c r="N33" i="1"/>
  <c r="O33" i="1" s="1"/>
  <c r="N28" i="1"/>
  <c r="O28" i="1" s="1"/>
  <c r="N23" i="1"/>
  <c r="G52" i="1"/>
  <c r="E32" i="1"/>
  <c r="F32" i="1" s="1"/>
  <c r="G32" i="1" s="1"/>
  <c r="H32" i="1" s="1"/>
  <c r="I32" i="1" s="1"/>
  <c r="J32" i="1" s="1"/>
  <c r="K32" i="1" s="1"/>
  <c r="L32" i="1" s="1"/>
  <c r="M32" i="1" s="1"/>
  <c r="D43" i="1"/>
  <c r="D45" i="1" s="1"/>
  <c r="N25" i="1"/>
  <c r="O25" i="1" s="1"/>
  <c r="G24" i="1"/>
  <c r="F43" i="1"/>
  <c r="F45" i="1" s="1"/>
  <c r="N36" i="1"/>
  <c r="O36" i="1" s="1"/>
  <c r="N34" i="1"/>
  <c r="O34" i="1" s="1"/>
  <c r="N29" i="1"/>
  <c r="O29" i="1" s="1"/>
  <c r="N27" i="1"/>
  <c r="O27" i="1" s="1"/>
  <c r="F30" i="1"/>
  <c r="G30" i="1" s="1"/>
  <c r="N30" i="1"/>
  <c r="O30" i="1" s="1"/>
  <c r="N20" i="1"/>
  <c r="O41" i="1"/>
  <c r="O40" i="1"/>
  <c r="J51" i="1"/>
  <c r="I23" i="1"/>
  <c r="N39" i="1"/>
  <c r="O39" i="1" s="1"/>
  <c r="N38" i="1"/>
  <c r="O38" i="1" s="1"/>
  <c r="E31" i="1"/>
  <c r="F31" i="1" s="1"/>
  <c r="G31" i="1" s="1"/>
  <c r="H31" i="1" s="1"/>
  <c r="I31" i="1" s="1"/>
  <c r="J31" i="1" s="1"/>
  <c r="K31" i="1" s="1"/>
  <c r="L31" i="1" s="1"/>
  <c r="M31" i="1" s="1"/>
  <c r="E51" i="1"/>
  <c r="O20" i="1" l="1"/>
  <c r="O23" i="1"/>
  <c r="E53" i="1"/>
  <c r="F51" i="1"/>
  <c r="F53" i="1" s="1"/>
  <c r="N31" i="1"/>
  <c r="O31" i="1" s="1"/>
  <c r="E43" i="1"/>
  <c r="E45" i="1" s="1"/>
  <c r="K51" i="1"/>
  <c r="H52" i="1"/>
  <c r="G53" i="1"/>
  <c r="D55" i="1"/>
  <c r="E5" i="1" s="1"/>
  <c r="H24" i="1"/>
  <c r="G43" i="1"/>
  <c r="G45" i="1" s="1"/>
  <c r="N32" i="1"/>
  <c r="O32" i="1" s="1"/>
  <c r="L51" i="1" l="1"/>
  <c r="I24" i="1"/>
  <c r="H43" i="1"/>
  <c r="H45" i="1" s="1"/>
  <c r="H53" i="1"/>
  <c r="I52" i="1"/>
  <c r="E55" i="1"/>
  <c r="F5" i="1" s="1"/>
  <c r="F55" i="1" s="1"/>
  <c r="G5" i="1" s="1"/>
  <c r="G55" i="1" s="1"/>
  <c r="H5" i="1" s="1"/>
  <c r="H55" i="1" l="1"/>
  <c r="I5" i="1" s="1"/>
  <c r="J24" i="1"/>
  <c r="I43" i="1"/>
  <c r="I45" i="1" s="1"/>
  <c r="J52" i="1"/>
  <c r="I53" i="1"/>
  <c r="M51" i="1"/>
  <c r="K52" i="1" l="1"/>
  <c r="J53" i="1"/>
  <c r="J43" i="1"/>
  <c r="J45" i="1" s="1"/>
  <c r="K24" i="1"/>
  <c r="N51" i="1"/>
  <c r="O51" i="1" s="1"/>
  <c r="I55" i="1"/>
  <c r="J5" i="1" s="1"/>
  <c r="J55" i="1" s="1"/>
  <c r="K5" i="1" s="1"/>
  <c r="L24" i="1" l="1"/>
  <c r="K43" i="1"/>
  <c r="K45" i="1" s="1"/>
  <c r="K55" i="1"/>
  <c r="L5" i="1" s="1"/>
  <c r="L52" i="1"/>
  <c r="K53" i="1"/>
  <c r="M52" i="1" l="1"/>
  <c r="L53" i="1"/>
  <c r="M24" i="1"/>
  <c r="M43" i="1" s="1"/>
  <c r="M45" i="1" s="1"/>
  <c r="L43" i="1"/>
  <c r="L45" i="1" s="1"/>
  <c r="L55" i="1" s="1"/>
  <c r="M5" i="1" s="1"/>
  <c r="N24" i="1"/>
  <c r="O24" i="1" l="1"/>
  <c r="N43" i="1"/>
  <c r="M53" i="1"/>
  <c r="N53" i="1" s="1"/>
  <c r="O53" i="1" s="1"/>
  <c r="N52" i="1"/>
  <c r="O52" i="1" s="1"/>
  <c r="O43" i="1" l="1"/>
  <c r="N45" i="1"/>
  <c r="M55" i="1"/>
  <c r="O45" i="1" l="1"/>
  <c r="N55" i="1"/>
</calcChain>
</file>

<file path=xl/sharedStrings.xml><?xml version="1.0" encoding="utf-8"?>
<sst xmlns="http://schemas.openxmlformats.org/spreadsheetml/2006/main" count="52" uniqueCount="52">
  <si>
    <t>Company Name:</t>
  </si>
  <si>
    <t>CASHFLOW PROJECTIONS WORKSHEET</t>
  </si>
  <si>
    <t>Year 1</t>
  </si>
  <si>
    <t>MONTH</t>
  </si>
  <si>
    <t>TOTAL</t>
  </si>
  <si>
    <t>%</t>
  </si>
  <si>
    <t xml:space="preserve">REVENUE </t>
  </si>
  <si>
    <t>TOTAL REVENUE</t>
  </si>
  <si>
    <t>GROSS MARGIN</t>
  </si>
  <si>
    <t>EXPENSES</t>
  </si>
  <si>
    <t>Advertising &amp; Marketing</t>
  </si>
  <si>
    <t>Auto Expenses</t>
  </si>
  <si>
    <t>Heat and Hydro</t>
  </si>
  <si>
    <t>Insurance</t>
  </si>
  <si>
    <t>Licenses and Fees</t>
  </si>
  <si>
    <t>Loan Payments</t>
  </si>
  <si>
    <t>Miscellaneous</t>
  </si>
  <si>
    <t>Office Supplies</t>
  </si>
  <si>
    <t>Professional Fees</t>
  </si>
  <si>
    <t>Rent</t>
  </si>
  <si>
    <t>Telephone</t>
  </si>
  <si>
    <t>TOTAL EXPENSES</t>
  </si>
  <si>
    <t>NET PROFIT/(LOSS)</t>
  </si>
  <si>
    <t>Equipment</t>
  </si>
  <si>
    <t>TTL CAP. &amp; OTHER EXP.</t>
  </si>
  <si>
    <t>END CASH BALANCE</t>
  </si>
  <si>
    <t>NOTICE TO READER:</t>
  </si>
  <si>
    <t>Repairs &amp; Maintenance</t>
  </si>
  <si>
    <t>Revenue Source A</t>
  </si>
  <si>
    <t>Revenue Source B</t>
  </si>
  <si>
    <t>Revenue Source C</t>
  </si>
  <si>
    <t>DIRECT COST OF SALES</t>
  </si>
  <si>
    <t>TOTAL COST OF SALES</t>
  </si>
  <si>
    <t>Cost "a"</t>
  </si>
  <si>
    <t>Cost "b"</t>
  </si>
  <si>
    <t>Cost "c"</t>
  </si>
  <si>
    <t>Opening Bank Balance</t>
  </si>
  <si>
    <t>NSCFDC Equipment Loan</t>
  </si>
  <si>
    <t>Internet</t>
  </si>
  <si>
    <t>Other Supplies</t>
  </si>
  <si>
    <t>Professional Development</t>
  </si>
  <si>
    <t>Wages</t>
  </si>
  <si>
    <t>Wage Benefits</t>
  </si>
  <si>
    <t>CAPITAL &amp; OTHER EXPENDITURES</t>
  </si>
  <si>
    <t>Owner's Salary</t>
  </si>
  <si>
    <t>Vehicle</t>
  </si>
  <si>
    <t>Furniture</t>
  </si>
  <si>
    <t>Other - Start-up Inventory</t>
  </si>
  <si>
    <t>Equipment Rental</t>
  </si>
  <si>
    <t>Bank Charges / Interest</t>
  </si>
  <si>
    <t xml:space="preserve">Sample Cash Flow </t>
  </si>
  <si>
    <t>This worksheet was prepared with information supplied by Management.  Readers are cautioned that this information may not be suitable to their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</si>
</sst>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b/>
      <sz val="10"/>
      <name val="Arial"/>
    </font>
    <font>
      <sz val="11"/>
      <name val="Times New Roman"/>
    </font>
    <font>
      <b/>
      <sz val="11"/>
      <name val="Times New Roman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8"/>
      <name val="Arial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3" fontId="6" fillId="0" borderId="0" xfId="0" applyNumberFormat="1" applyFont="1"/>
    <xf numFmtId="164" fontId="5" fillId="0" borderId="0" xfId="0" applyNumberFormat="1" applyFont="1"/>
    <xf numFmtId="0" fontId="5" fillId="0" borderId="0" xfId="0" quotePrefix="1" applyFont="1" applyAlignment="1">
      <alignment horizontal="left"/>
    </xf>
    <xf numFmtId="164" fontId="6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left"/>
    </xf>
    <xf numFmtId="3" fontId="6" fillId="0" borderId="1" xfId="0" applyNumberFormat="1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workbookViewId="0">
      <selection activeCell="C3" sqref="C3"/>
    </sheetView>
  </sheetViews>
  <sheetFormatPr defaultColWidth="9.109375" defaultRowHeight="13.8" x14ac:dyDescent="0.25"/>
  <cols>
    <col min="1" max="1" width="27.88671875" style="2" customWidth="1"/>
    <col min="2" max="2" width="13" style="2" customWidth="1"/>
    <col min="3" max="3" width="12.5546875" style="2" customWidth="1"/>
    <col min="4" max="4" width="11" style="2" customWidth="1"/>
    <col min="5" max="5" width="11.88671875" style="2" customWidth="1"/>
    <col min="6" max="6" width="12.109375" style="2" customWidth="1"/>
    <col min="7" max="7" width="12.6640625" style="2" customWidth="1"/>
    <col min="8" max="8" width="14.6640625" style="2" customWidth="1"/>
    <col min="9" max="9" width="12.88671875" style="2" customWidth="1"/>
    <col min="10" max="10" width="12.33203125" style="2" customWidth="1"/>
    <col min="11" max="11" width="12.88671875" style="2" customWidth="1"/>
    <col min="12" max="12" width="12.5546875" style="2" customWidth="1"/>
    <col min="13" max="13" width="12.88671875" style="2" customWidth="1"/>
    <col min="14" max="14" width="15.6640625" style="2" customWidth="1"/>
    <col min="15" max="15" width="14.6640625" style="2" customWidth="1"/>
    <col min="16" max="16384" width="9.109375" style="2"/>
  </cols>
  <sheetData>
    <row r="1" spans="1:15" x14ac:dyDescent="0.25">
      <c r="A1" s="1" t="s">
        <v>0</v>
      </c>
      <c r="B1" s="6" t="s">
        <v>50</v>
      </c>
      <c r="H1" s="1" t="s">
        <v>1</v>
      </c>
      <c r="M1" s="3" t="s">
        <v>2</v>
      </c>
      <c r="N1" s="4"/>
    </row>
    <row r="2" spans="1:15" ht="15.6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.6" x14ac:dyDescent="0.3">
      <c r="A3" s="8" t="s">
        <v>3</v>
      </c>
      <c r="B3" s="9">
        <v>45658</v>
      </c>
      <c r="C3" s="9">
        <f>+B3+31</f>
        <v>45689</v>
      </c>
      <c r="D3" s="9">
        <f t="shared" ref="D3:M3" si="0">+C3+31</f>
        <v>45720</v>
      </c>
      <c r="E3" s="9">
        <f t="shared" si="0"/>
        <v>45751</v>
      </c>
      <c r="F3" s="9">
        <f t="shared" si="0"/>
        <v>45782</v>
      </c>
      <c r="G3" s="9">
        <f t="shared" si="0"/>
        <v>45813</v>
      </c>
      <c r="H3" s="9">
        <f t="shared" si="0"/>
        <v>45844</v>
      </c>
      <c r="I3" s="9">
        <f t="shared" si="0"/>
        <v>45875</v>
      </c>
      <c r="J3" s="9">
        <f t="shared" si="0"/>
        <v>45906</v>
      </c>
      <c r="K3" s="9">
        <f t="shared" si="0"/>
        <v>45937</v>
      </c>
      <c r="L3" s="9">
        <f t="shared" si="0"/>
        <v>45968</v>
      </c>
      <c r="M3" s="9">
        <f t="shared" si="0"/>
        <v>45999</v>
      </c>
      <c r="N3" s="10" t="s">
        <v>4</v>
      </c>
      <c r="O3" s="10" t="s">
        <v>5</v>
      </c>
    </row>
    <row r="4" spans="1:15" ht="15.6" x14ac:dyDescent="0.3">
      <c r="A4" s="8"/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7"/>
    </row>
    <row r="5" spans="1:15" ht="15.6" x14ac:dyDescent="0.3">
      <c r="A5" s="7" t="s">
        <v>36</v>
      </c>
      <c r="B5" s="12">
        <v>6000</v>
      </c>
      <c r="C5" s="12">
        <f t="shared" ref="C5:M5" si="1">+B55</f>
        <v>660</v>
      </c>
      <c r="D5" s="12">
        <f t="shared" si="1"/>
        <v>2145</v>
      </c>
      <c r="E5" s="12">
        <f t="shared" si="1"/>
        <v>3660</v>
      </c>
      <c r="F5" s="12">
        <f t="shared" si="1"/>
        <v>5175</v>
      </c>
      <c r="G5" s="12">
        <f t="shared" si="1"/>
        <v>6790</v>
      </c>
      <c r="H5" s="12">
        <f t="shared" si="1"/>
        <v>7905</v>
      </c>
      <c r="I5" s="12">
        <f t="shared" si="1"/>
        <v>8920</v>
      </c>
      <c r="J5" s="12">
        <f t="shared" si="1"/>
        <v>10035</v>
      </c>
      <c r="K5" s="12">
        <f t="shared" si="1"/>
        <v>11110</v>
      </c>
      <c r="L5" s="12">
        <f t="shared" si="1"/>
        <v>12125</v>
      </c>
      <c r="M5" s="12">
        <f t="shared" si="1"/>
        <v>13140</v>
      </c>
      <c r="N5" s="13">
        <f>+B5</f>
        <v>6000</v>
      </c>
      <c r="O5" s="14"/>
    </row>
    <row r="6" spans="1:15" ht="15.6" x14ac:dyDescent="0.3">
      <c r="A6" s="7" t="s">
        <v>37</v>
      </c>
      <c r="B6" s="12">
        <v>4000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>
        <f>SUM(B6:M6)</f>
        <v>4000</v>
      </c>
      <c r="O6" s="14"/>
    </row>
    <row r="7" spans="1:15" ht="15.6" x14ac:dyDescent="0.3">
      <c r="A7" s="7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4"/>
    </row>
    <row r="8" spans="1:15" ht="15.6" x14ac:dyDescent="0.3">
      <c r="A8" s="8" t="s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4"/>
    </row>
    <row r="9" spans="1:15" ht="15.6" x14ac:dyDescent="0.3">
      <c r="A9" s="7" t="s">
        <v>28</v>
      </c>
      <c r="B9" s="12">
        <v>0</v>
      </c>
      <c r="C9" s="12">
        <v>2500</v>
      </c>
      <c r="D9" s="12">
        <v>2500</v>
      </c>
      <c r="E9" s="12">
        <v>2500</v>
      </c>
      <c r="F9" s="12">
        <v>2500</v>
      </c>
      <c r="G9" s="12">
        <v>2500</v>
      </c>
      <c r="H9" s="12">
        <v>2500</v>
      </c>
      <c r="I9" s="12">
        <v>2500</v>
      </c>
      <c r="J9" s="12">
        <v>2500</v>
      </c>
      <c r="K9" s="12">
        <v>2500</v>
      </c>
      <c r="L9" s="12">
        <v>2500</v>
      </c>
      <c r="M9" s="12">
        <v>2500</v>
      </c>
      <c r="N9" s="13">
        <f>SUM(B9:M9)</f>
        <v>27500</v>
      </c>
      <c r="O9" s="14"/>
    </row>
    <row r="10" spans="1:15" ht="15.6" x14ac:dyDescent="0.3">
      <c r="A10" s="7" t="s">
        <v>29</v>
      </c>
      <c r="B10" s="12">
        <v>0</v>
      </c>
      <c r="C10" s="12">
        <v>3000</v>
      </c>
      <c r="D10" s="12">
        <v>3000</v>
      </c>
      <c r="E10" s="12">
        <v>3000</v>
      </c>
      <c r="F10" s="12">
        <v>3000</v>
      </c>
      <c r="G10" s="12">
        <v>3000</v>
      </c>
      <c r="H10" s="12">
        <v>3000</v>
      </c>
      <c r="I10" s="12">
        <v>3000</v>
      </c>
      <c r="J10" s="12">
        <v>3000</v>
      </c>
      <c r="K10" s="12">
        <v>3000</v>
      </c>
      <c r="L10" s="12">
        <v>3000</v>
      </c>
      <c r="M10" s="12">
        <v>3000</v>
      </c>
      <c r="N10" s="13">
        <f>SUM(B10:M10)</f>
        <v>33000</v>
      </c>
      <c r="O10" s="14"/>
    </row>
    <row r="11" spans="1:15" ht="15.6" x14ac:dyDescent="0.3">
      <c r="A11" s="7" t="s">
        <v>30</v>
      </c>
      <c r="B11" s="12">
        <v>0</v>
      </c>
      <c r="C11" s="12">
        <v>3200</v>
      </c>
      <c r="D11" s="12">
        <v>3200</v>
      </c>
      <c r="E11" s="12">
        <v>3200</v>
      </c>
      <c r="F11" s="12">
        <v>3200</v>
      </c>
      <c r="G11" s="12">
        <v>3200</v>
      </c>
      <c r="H11" s="12">
        <v>3200</v>
      </c>
      <c r="I11" s="12">
        <v>3200</v>
      </c>
      <c r="J11" s="12">
        <v>3200</v>
      </c>
      <c r="K11" s="12">
        <v>3200</v>
      </c>
      <c r="L11" s="12">
        <v>3200</v>
      </c>
      <c r="M11" s="12">
        <v>3200</v>
      </c>
      <c r="N11" s="20">
        <f>SUM(B11:M11)</f>
        <v>35200</v>
      </c>
      <c r="O11" s="14"/>
    </row>
    <row r="12" spans="1:15" ht="15.6" x14ac:dyDescent="0.3">
      <c r="A12" s="8" t="s">
        <v>7</v>
      </c>
      <c r="B12" s="13">
        <f>SUM(B9:B11)</f>
        <v>0</v>
      </c>
      <c r="C12" s="13">
        <f t="shared" ref="C12:N12" si="2">SUM(C9:C11)</f>
        <v>8700</v>
      </c>
      <c r="D12" s="13">
        <f t="shared" si="2"/>
        <v>8700</v>
      </c>
      <c r="E12" s="13">
        <f t="shared" si="2"/>
        <v>8700</v>
      </c>
      <c r="F12" s="13">
        <f t="shared" si="2"/>
        <v>8700</v>
      </c>
      <c r="G12" s="13">
        <f t="shared" si="2"/>
        <v>8700</v>
      </c>
      <c r="H12" s="13">
        <f t="shared" si="2"/>
        <v>8700</v>
      </c>
      <c r="I12" s="13">
        <f t="shared" si="2"/>
        <v>8700</v>
      </c>
      <c r="J12" s="13">
        <f t="shared" si="2"/>
        <v>8700</v>
      </c>
      <c r="K12" s="13">
        <f t="shared" si="2"/>
        <v>8700</v>
      </c>
      <c r="L12" s="13">
        <f t="shared" si="2"/>
        <v>8700</v>
      </c>
      <c r="M12" s="13">
        <f t="shared" si="2"/>
        <v>8700</v>
      </c>
      <c r="N12" s="13">
        <f t="shared" si="2"/>
        <v>95700</v>
      </c>
      <c r="O12" s="14">
        <v>1</v>
      </c>
    </row>
    <row r="13" spans="1:15" ht="15.6" x14ac:dyDescent="0.3">
      <c r="A13" s="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</row>
    <row r="14" spans="1:15" ht="15.6" x14ac:dyDescent="0.3">
      <c r="A14" s="8" t="s">
        <v>31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/>
    </row>
    <row r="15" spans="1:15" s="18" customFormat="1" ht="15.6" x14ac:dyDescent="0.3">
      <c r="A15" s="7" t="s">
        <v>33</v>
      </c>
      <c r="B15" s="12">
        <v>0</v>
      </c>
      <c r="C15" s="12">
        <v>225</v>
      </c>
      <c r="D15" s="12">
        <v>225</v>
      </c>
      <c r="E15" s="12">
        <v>225</v>
      </c>
      <c r="F15" s="12">
        <v>225</v>
      </c>
      <c r="G15" s="12">
        <v>225</v>
      </c>
      <c r="H15" s="12">
        <v>225</v>
      </c>
      <c r="I15" s="12">
        <v>225</v>
      </c>
      <c r="J15" s="12">
        <v>225</v>
      </c>
      <c r="K15" s="12">
        <v>225</v>
      </c>
      <c r="L15" s="12">
        <v>225</v>
      </c>
      <c r="M15" s="12">
        <v>225</v>
      </c>
      <c r="N15" s="13">
        <f>SUM(B15:M15)</f>
        <v>2475</v>
      </c>
      <c r="O15" s="14"/>
    </row>
    <row r="16" spans="1:15" s="18" customFormat="1" ht="15.6" x14ac:dyDescent="0.3">
      <c r="A16" s="7" t="s">
        <v>34</v>
      </c>
      <c r="B16" s="12">
        <v>0</v>
      </c>
      <c r="C16" s="12">
        <v>400</v>
      </c>
      <c r="D16" s="12">
        <v>400</v>
      </c>
      <c r="E16" s="12">
        <v>400</v>
      </c>
      <c r="F16" s="12">
        <v>400</v>
      </c>
      <c r="G16" s="12">
        <v>400</v>
      </c>
      <c r="H16" s="12">
        <v>400</v>
      </c>
      <c r="I16" s="12">
        <v>400</v>
      </c>
      <c r="J16" s="12">
        <v>400</v>
      </c>
      <c r="K16" s="12">
        <v>400</v>
      </c>
      <c r="L16" s="12">
        <v>400</v>
      </c>
      <c r="M16" s="12">
        <v>400</v>
      </c>
      <c r="N16" s="13">
        <f>SUM(B16:M16)</f>
        <v>4400</v>
      </c>
      <c r="O16" s="14"/>
    </row>
    <row r="17" spans="1:15" s="18" customFormat="1" ht="15.6" x14ac:dyDescent="0.3">
      <c r="A17" s="7" t="s">
        <v>35</v>
      </c>
      <c r="B17" s="12">
        <v>0</v>
      </c>
      <c r="C17" s="12">
        <v>550</v>
      </c>
      <c r="D17" s="12">
        <v>550</v>
      </c>
      <c r="E17" s="12">
        <v>550</v>
      </c>
      <c r="F17" s="12">
        <v>550</v>
      </c>
      <c r="G17" s="12">
        <v>550</v>
      </c>
      <c r="H17" s="12">
        <v>550</v>
      </c>
      <c r="I17" s="12">
        <v>550</v>
      </c>
      <c r="J17" s="12">
        <v>550</v>
      </c>
      <c r="K17" s="12">
        <v>550</v>
      </c>
      <c r="L17" s="12">
        <v>550</v>
      </c>
      <c r="M17" s="12">
        <v>550</v>
      </c>
      <c r="N17" s="20">
        <f>SUM(B17:M17)</f>
        <v>6050</v>
      </c>
      <c r="O17" s="14"/>
    </row>
    <row r="18" spans="1:15" ht="15.6" x14ac:dyDescent="0.3">
      <c r="A18" s="17" t="s">
        <v>32</v>
      </c>
      <c r="B18" s="13">
        <f>SUM(B15:B17)</f>
        <v>0</v>
      </c>
      <c r="C18" s="13">
        <f t="shared" ref="C18:N18" si="3">SUM(C15:C17)</f>
        <v>1175</v>
      </c>
      <c r="D18" s="13">
        <f t="shared" si="3"/>
        <v>1175</v>
      </c>
      <c r="E18" s="13">
        <f t="shared" si="3"/>
        <v>1175</v>
      </c>
      <c r="F18" s="13">
        <f t="shared" si="3"/>
        <v>1175</v>
      </c>
      <c r="G18" s="13">
        <f t="shared" si="3"/>
        <v>1175</v>
      </c>
      <c r="H18" s="13">
        <f t="shared" si="3"/>
        <v>1175</v>
      </c>
      <c r="I18" s="13">
        <f t="shared" si="3"/>
        <v>1175</v>
      </c>
      <c r="J18" s="13">
        <f t="shared" si="3"/>
        <v>1175</v>
      </c>
      <c r="K18" s="13">
        <f t="shared" si="3"/>
        <v>1175</v>
      </c>
      <c r="L18" s="13">
        <f t="shared" si="3"/>
        <v>1175</v>
      </c>
      <c r="M18" s="13">
        <f t="shared" si="3"/>
        <v>1175</v>
      </c>
      <c r="N18" s="13">
        <f t="shared" si="3"/>
        <v>12925</v>
      </c>
      <c r="O18" s="14">
        <f>N18/N$12</f>
        <v>0.13505747126436782</v>
      </c>
    </row>
    <row r="19" spans="1:15" ht="15.6" x14ac:dyDescent="0.3">
      <c r="A19" s="8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/>
    </row>
    <row r="20" spans="1:15" ht="15.6" x14ac:dyDescent="0.3">
      <c r="A20" s="8" t="s">
        <v>8</v>
      </c>
      <c r="B20" s="13">
        <f t="shared" ref="B20:N20" si="4">B12-B18</f>
        <v>0</v>
      </c>
      <c r="C20" s="13">
        <f t="shared" si="4"/>
        <v>7525</v>
      </c>
      <c r="D20" s="13">
        <f t="shared" si="4"/>
        <v>7525</v>
      </c>
      <c r="E20" s="13">
        <f t="shared" si="4"/>
        <v>7525</v>
      </c>
      <c r="F20" s="13">
        <f t="shared" si="4"/>
        <v>7525</v>
      </c>
      <c r="G20" s="13">
        <f t="shared" si="4"/>
        <v>7525</v>
      </c>
      <c r="H20" s="13">
        <f t="shared" si="4"/>
        <v>7525</v>
      </c>
      <c r="I20" s="13">
        <f t="shared" si="4"/>
        <v>7525</v>
      </c>
      <c r="J20" s="13">
        <f t="shared" si="4"/>
        <v>7525</v>
      </c>
      <c r="K20" s="13">
        <f t="shared" si="4"/>
        <v>7525</v>
      </c>
      <c r="L20" s="13">
        <f t="shared" si="4"/>
        <v>7525</v>
      </c>
      <c r="M20" s="13">
        <f t="shared" si="4"/>
        <v>7525</v>
      </c>
      <c r="N20" s="13">
        <f t="shared" si="4"/>
        <v>82775</v>
      </c>
      <c r="O20" s="14">
        <f>N20/N$12</f>
        <v>0.86494252873563215</v>
      </c>
    </row>
    <row r="21" spans="1:15" ht="15.6" x14ac:dyDescent="0.3">
      <c r="A21" s="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4"/>
    </row>
    <row r="22" spans="1:15" ht="15.6" x14ac:dyDescent="0.3">
      <c r="A22" s="8" t="s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4"/>
    </row>
    <row r="23" spans="1:15" ht="15.6" x14ac:dyDescent="0.3">
      <c r="A23" s="7" t="s">
        <v>10</v>
      </c>
      <c r="B23" s="12">
        <v>150</v>
      </c>
      <c r="C23" s="12">
        <v>150</v>
      </c>
      <c r="D23" s="12">
        <v>120</v>
      </c>
      <c r="E23" s="12">
        <v>120</v>
      </c>
      <c r="F23" s="12">
        <v>20</v>
      </c>
      <c r="G23" s="12">
        <v>20</v>
      </c>
      <c r="H23" s="12">
        <f>+G23</f>
        <v>20</v>
      </c>
      <c r="I23" s="12">
        <f>+H23</f>
        <v>20</v>
      </c>
      <c r="J23" s="12">
        <v>60</v>
      </c>
      <c r="K23" s="12">
        <v>120</v>
      </c>
      <c r="L23" s="12">
        <f>+K23</f>
        <v>120</v>
      </c>
      <c r="M23" s="12">
        <v>150</v>
      </c>
      <c r="N23" s="13">
        <f t="shared" ref="N23:N39" si="5">SUM(B23:M23)</f>
        <v>1070</v>
      </c>
      <c r="O23" s="14">
        <f t="shared" ref="O23:O41" si="6">N23/N$12</f>
        <v>1.1180773249738768E-2</v>
      </c>
    </row>
    <row r="24" spans="1:15" ht="15.6" x14ac:dyDescent="0.3">
      <c r="A24" s="7" t="s">
        <v>11</v>
      </c>
      <c r="B24" s="12">
        <v>180</v>
      </c>
      <c r="C24" s="12">
        <f>+B24</f>
        <v>180</v>
      </c>
      <c r="D24" s="12">
        <f t="shared" ref="D24:M24" si="7">+C24</f>
        <v>180</v>
      </c>
      <c r="E24" s="12">
        <f t="shared" si="7"/>
        <v>180</v>
      </c>
      <c r="F24" s="12">
        <f t="shared" si="7"/>
        <v>180</v>
      </c>
      <c r="G24" s="12">
        <f t="shared" si="7"/>
        <v>180</v>
      </c>
      <c r="H24" s="12">
        <f t="shared" si="7"/>
        <v>180</v>
      </c>
      <c r="I24" s="12">
        <f t="shared" si="7"/>
        <v>180</v>
      </c>
      <c r="J24" s="12">
        <f t="shared" si="7"/>
        <v>180</v>
      </c>
      <c r="K24" s="12">
        <f t="shared" si="7"/>
        <v>180</v>
      </c>
      <c r="L24" s="12">
        <f t="shared" si="7"/>
        <v>180</v>
      </c>
      <c r="M24" s="12">
        <f t="shared" si="7"/>
        <v>180</v>
      </c>
      <c r="N24" s="13">
        <f t="shared" si="5"/>
        <v>2160</v>
      </c>
      <c r="O24" s="14">
        <f t="shared" si="6"/>
        <v>2.25705329153605E-2</v>
      </c>
    </row>
    <row r="25" spans="1:15" ht="15.6" x14ac:dyDescent="0.3">
      <c r="A25" s="7" t="s">
        <v>49</v>
      </c>
      <c r="B25" s="12">
        <v>15</v>
      </c>
      <c r="C25" s="12">
        <f t="shared" ref="C25:M25" si="8">+B25</f>
        <v>15</v>
      </c>
      <c r="D25" s="12">
        <f t="shared" si="8"/>
        <v>15</v>
      </c>
      <c r="E25" s="12">
        <f t="shared" si="8"/>
        <v>15</v>
      </c>
      <c r="F25" s="12">
        <f t="shared" si="8"/>
        <v>15</v>
      </c>
      <c r="G25" s="12">
        <f t="shared" si="8"/>
        <v>15</v>
      </c>
      <c r="H25" s="12">
        <f t="shared" si="8"/>
        <v>15</v>
      </c>
      <c r="I25" s="12">
        <f t="shared" si="8"/>
        <v>15</v>
      </c>
      <c r="J25" s="12">
        <f t="shared" si="8"/>
        <v>15</v>
      </c>
      <c r="K25" s="12">
        <f t="shared" si="8"/>
        <v>15</v>
      </c>
      <c r="L25" s="12">
        <f t="shared" si="8"/>
        <v>15</v>
      </c>
      <c r="M25" s="12">
        <f t="shared" si="8"/>
        <v>15</v>
      </c>
      <c r="N25" s="13">
        <f t="shared" si="5"/>
        <v>180</v>
      </c>
      <c r="O25" s="14">
        <f t="shared" si="6"/>
        <v>1.8808777429467085E-3</v>
      </c>
    </row>
    <row r="26" spans="1:15" ht="15.6" x14ac:dyDescent="0.3">
      <c r="A26" s="7" t="s">
        <v>48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14"/>
    </row>
    <row r="27" spans="1:15" ht="15.6" x14ac:dyDescent="0.3">
      <c r="A27" s="7" t="s">
        <v>12</v>
      </c>
      <c r="B27" s="12">
        <v>100</v>
      </c>
      <c r="C27" s="12">
        <f t="shared" ref="C27:M27" si="9">+B27</f>
        <v>100</v>
      </c>
      <c r="D27" s="12">
        <f t="shared" si="9"/>
        <v>100</v>
      </c>
      <c r="E27" s="12">
        <f t="shared" si="9"/>
        <v>100</v>
      </c>
      <c r="F27" s="12">
        <f t="shared" si="9"/>
        <v>100</v>
      </c>
      <c r="G27" s="12">
        <f t="shared" si="9"/>
        <v>100</v>
      </c>
      <c r="H27" s="12">
        <f t="shared" si="9"/>
        <v>100</v>
      </c>
      <c r="I27" s="12">
        <f t="shared" si="9"/>
        <v>100</v>
      </c>
      <c r="J27" s="12">
        <f t="shared" si="9"/>
        <v>100</v>
      </c>
      <c r="K27" s="12">
        <f t="shared" si="9"/>
        <v>100</v>
      </c>
      <c r="L27" s="12">
        <f t="shared" si="9"/>
        <v>100</v>
      </c>
      <c r="M27" s="12">
        <f t="shared" si="9"/>
        <v>100</v>
      </c>
      <c r="N27" s="13">
        <f t="shared" si="5"/>
        <v>1200</v>
      </c>
      <c r="O27" s="14">
        <f t="shared" si="6"/>
        <v>1.2539184952978056E-2</v>
      </c>
    </row>
    <row r="28" spans="1:15" ht="15.6" x14ac:dyDescent="0.3">
      <c r="A28" s="15" t="s">
        <v>13</v>
      </c>
      <c r="B28" s="12">
        <v>120</v>
      </c>
      <c r="C28" s="12">
        <f t="shared" ref="C28:M28" si="10">+B28</f>
        <v>120</v>
      </c>
      <c r="D28" s="12">
        <f t="shared" si="10"/>
        <v>120</v>
      </c>
      <c r="E28" s="12">
        <f t="shared" si="10"/>
        <v>120</v>
      </c>
      <c r="F28" s="12">
        <f t="shared" si="10"/>
        <v>120</v>
      </c>
      <c r="G28" s="12">
        <f t="shared" si="10"/>
        <v>120</v>
      </c>
      <c r="H28" s="12">
        <f t="shared" si="10"/>
        <v>120</v>
      </c>
      <c r="I28" s="12">
        <f t="shared" si="10"/>
        <v>120</v>
      </c>
      <c r="J28" s="12">
        <f t="shared" si="10"/>
        <v>120</v>
      </c>
      <c r="K28" s="12">
        <f t="shared" si="10"/>
        <v>120</v>
      </c>
      <c r="L28" s="12">
        <f t="shared" si="10"/>
        <v>120</v>
      </c>
      <c r="M28" s="12">
        <f t="shared" si="10"/>
        <v>120</v>
      </c>
      <c r="N28" s="13">
        <f t="shared" si="5"/>
        <v>1440</v>
      </c>
      <c r="O28" s="14">
        <f t="shared" si="6"/>
        <v>1.5047021943573668E-2</v>
      </c>
    </row>
    <row r="29" spans="1:15" ht="15.6" x14ac:dyDescent="0.3">
      <c r="A29" s="19" t="s">
        <v>38</v>
      </c>
      <c r="B29" s="12">
        <v>50</v>
      </c>
      <c r="C29" s="12">
        <f>B29</f>
        <v>50</v>
      </c>
      <c r="D29" s="12">
        <f t="shared" ref="D29:M29" si="11">C29</f>
        <v>50</v>
      </c>
      <c r="E29" s="12">
        <f t="shared" si="11"/>
        <v>50</v>
      </c>
      <c r="F29" s="12">
        <f t="shared" si="11"/>
        <v>50</v>
      </c>
      <c r="G29" s="12">
        <f t="shared" si="11"/>
        <v>50</v>
      </c>
      <c r="H29" s="12">
        <f t="shared" si="11"/>
        <v>50</v>
      </c>
      <c r="I29" s="12">
        <f t="shared" si="11"/>
        <v>50</v>
      </c>
      <c r="J29" s="12">
        <f t="shared" si="11"/>
        <v>50</v>
      </c>
      <c r="K29" s="12">
        <f t="shared" si="11"/>
        <v>50</v>
      </c>
      <c r="L29" s="12">
        <f t="shared" si="11"/>
        <v>50</v>
      </c>
      <c r="M29" s="12">
        <f t="shared" si="11"/>
        <v>50</v>
      </c>
      <c r="N29" s="13">
        <f>SUM(B29:M29)</f>
        <v>600</v>
      </c>
      <c r="O29" s="14">
        <f t="shared" si="6"/>
        <v>6.269592476489028E-3</v>
      </c>
    </row>
    <row r="30" spans="1:15" ht="15.6" x14ac:dyDescent="0.3">
      <c r="A30" s="7" t="s">
        <v>14</v>
      </c>
      <c r="B30" s="12">
        <v>100</v>
      </c>
      <c r="C30" s="12">
        <v>0</v>
      </c>
      <c r="D30" s="12">
        <f t="shared" ref="D30:M30" si="12">+C30</f>
        <v>0</v>
      </c>
      <c r="E30" s="12">
        <f t="shared" si="12"/>
        <v>0</v>
      </c>
      <c r="F30" s="12">
        <f t="shared" si="12"/>
        <v>0</v>
      </c>
      <c r="G30" s="12">
        <f t="shared" si="12"/>
        <v>0</v>
      </c>
      <c r="H30" s="12">
        <v>100</v>
      </c>
      <c r="I30" s="12">
        <v>0</v>
      </c>
      <c r="J30" s="12">
        <f t="shared" si="12"/>
        <v>0</v>
      </c>
      <c r="K30" s="12">
        <f t="shared" si="12"/>
        <v>0</v>
      </c>
      <c r="L30" s="12">
        <f t="shared" si="12"/>
        <v>0</v>
      </c>
      <c r="M30" s="12">
        <f t="shared" si="12"/>
        <v>0</v>
      </c>
      <c r="N30" s="13">
        <f t="shared" si="5"/>
        <v>200</v>
      </c>
      <c r="O30" s="14">
        <f t="shared" si="6"/>
        <v>2.0898641588296763E-3</v>
      </c>
    </row>
    <row r="31" spans="1:15" ht="15.6" x14ac:dyDescent="0.3">
      <c r="A31" s="7" t="s">
        <v>15</v>
      </c>
      <c r="B31" s="12">
        <v>0</v>
      </c>
      <c r="C31" s="12">
        <v>175</v>
      </c>
      <c r="D31" s="12">
        <f t="shared" ref="D31:M31" si="13">+C31</f>
        <v>175</v>
      </c>
      <c r="E31" s="12">
        <f t="shared" si="13"/>
        <v>175</v>
      </c>
      <c r="F31" s="12">
        <f t="shared" si="13"/>
        <v>175</v>
      </c>
      <c r="G31" s="12">
        <f t="shared" si="13"/>
        <v>175</v>
      </c>
      <c r="H31" s="12">
        <f t="shared" si="13"/>
        <v>175</v>
      </c>
      <c r="I31" s="12">
        <f t="shared" si="13"/>
        <v>175</v>
      </c>
      <c r="J31" s="12">
        <f t="shared" si="13"/>
        <v>175</v>
      </c>
      <c r="K31" s="12">
        <f t="shared" si="13"/>
        <v>175</v>
      </c>
      <c r="L31" s="12">
        <f t="shared" si="13"/>
        <v>175</v>
      </c>
      <c r="M31" s="12">
        <f t="shared" si="13"/>
        <v>175</v>
      </c>
      <c r="N31" s="13">
        <f t="shared" si="5"/>
        <v>1925</v>
      </c>
      <c r="O31" s="14">
        <f t="shared" si="6"/>
        <v>2.0114942528735632E-2</v>
      </c>
    </row>
    <row r="32" spans="1:15" ht="15.6" x14ac:dyDescent="0.3">
      <c r="A32" s="7" t="s">
        <v>16</v>
      </c>
      <c r="B32" s="12">
        <v>100</v>
      </c>
      <c r="C32" s="12">
        <f t="shared" ref="C32:M32" si="14">+B32</f>
        <v>100</v>
      </c>
      <c r="D32" s="12">
        <f t="shared" si="14"/>
        <v>100</v>
      </c>
      <c r="E32" s="12">
        <f t="shared" si="14"/>
        <v>100</v>
      </c>
      <c r="F32" s="12">
        <f t="shared" si="14"/>
        <v>100</v>
      </c>
      <c r="G32" s="12">
        <f t="shared" si="14"/>
        <v>100</v>
      </c>
      <c r="H32" s="12">
        <f t="shared" si="14"/>
        <v>100</v>
      </c>
      <c r="I32" s="12">
        <f t="shared" si="14"/>
        <v>100</v>
      </c>
      <c r="J32" s="12">
        <f t="shared" si="14"/>
        <v>100</v>
      </c>
      <c r="K32" s="12">
        <f t="shared" si="14"/>
        <v>100</v>
      </c>
      <c r="L32" s="12">
        <f t="shared" si="14"/>
        <v>100</v>
      </c>
      <c r="M32" s="12">
        <f t="shared" si="14"/>
        <v>100</v>
      </c>
      <c r="N32" s="13">
        <f t="shared" si="5"/>
        <v>1200</v>
      </c>
      <c r="O32" s="14">
        <f t="shared" si="6"/>
        <v>1.2539184952978056E-2</v>
      </c>
    </row>
    <row r="33" spans="1:15" ht="15.6" x14ac:dyDescent="0.3">
      <c r="A33" s="7" t="s">
        <v>17</v>
      </c>
      <c r="B33" s="12">
        <v>50</v>
      </c>
      <c r="C33" s="12">
        <f t="shared" ref="C33:M33" si="15">+B33</f>
        <v>50</v>
      </c>
      <c r="D33" s="12">
        <f t="shared" si="15"/>
        <v>50</v>
      </c>
      <c r="E33" s="12">
        <f t="shared" si="15"/>
        <v>50</v>
      </c>
      <c r="F33" s="12">
        <f t="shared" si="15"/>
        <v>50</v>
      </c>
      <c r="G33" s="12">
        <f t="shared" si="15"/>
        <v>50</v>
      </c>
      <c r="H33" s="12">
        <f t="shared" si="15"/>
        <v>50</v>
      </c>
      <c r="I33" s="12">
        <f t="shared" si="15"/>
        <v>50</v>
      </c>
      <c r="J33" s="12">
        <f t="shared" si="15"/>
        <v>50</v>
      </c>
      <c r="K33" s="12">
        <f t="shared" si="15"/>
        <v>50</v>
      </c>
      <c r="L33" s="12">
        <f t="shared" si="15"/>
        <v>50</v>
      </c>
      <c r="M33" s="12">
        <f t="shared" si="15"/>
        <v>50</v>
      </c>
      <c r="N33" s="13">
        <f t="shared" si="5"/>
        <v>600</v>
      </c>
      <c r="O33" s="14">
        <f t="shared" si="6"/>
        <v>6.269592476489028E-3</v>
      </c>
    </row>
    <row r="34" spans="1:15" ht="15.6" x14ac:dyDescent="0.3">
      <c r="A34" s="7" t="s">
        <v>39</v>
      </c>
      <c r="B34" s="12">
        <v>25</v>
      </c>
      <c r="C34" s="12">
        <f>B34</f>
        <v>25</v>
      </c>
      <c r="D34" s="12">
        <f t="shared" ref="D34:M34" si="16">C34</f>
        <v>25</v>
      </c>
      <c r="E34" s="12">
        <f t="shared" si="16"/>
        <v>25</v>
      </c>
      <c r="F34" s="12">
        <f t="shared" si="16"/>
        <v>25</v>
      </c>
      <c r="G34" s="12">
        <f t="shared" si="16"/>
        <v>25</v>
      </c>
      <c r="H34" s="12">
        <f t="shared" si="16"/>
        <v>25</v>
      </c>
      <c r="I34" s="12">
        <f t="shared" si="16"/>
        <v>25</v>
      </c>
      <c r="J34" s="12">
        <f t="shared" si="16"/>
        <v>25</v>
      </c>
      <c r="K34" s="12">
        <f t="shared" si="16"/>
        <v>25</v>
      </c>
      <c r="L34" s="12">
        <f t="shared" si="16"/>
        <v>25</v>
      </c>
      <c r="M34" s="12">
        <f t="shared" si="16"/>
        <v>25</v>
      </c>
      <c r="N34" s="13">
        <f>SUM(B34:M34)</f>
        <v>300</v>
      </c>
      <c r="O34" s="14">
        <f t="shared" si="6"/>
        <v>3.134796238244514E-3</v>
      </c>
    </row>
    <row r="35" spans="1:15" ht="15.6" x14ac:dyDescent="0.3">
      <c r="A35" s="7" t="s">
        <v>40</v>
      </c>
      <c r="B35" s="12">
        <v>50</v>
      </c>
      <c r="C35" s="12">
        <f>B35</f>
        <v>50</v>
      </c>
      <c r="D35" s="12">
        <f t="shared" ref="D35:M35" si="17">C35</f>
        <v>50</v>
      </c>
      <c r="E35" s="12">
        <f t="shared" si="17"/>
        <v>50</v>
      </c>
      <c r="F35" s="12">
        <f t="shared" si="17"/>
        <v>50</v>
      </c>
      <c r="G35" s="12">
        <f t="shared" si="17"/>
        <v>50</v>
      </c>
      <c r="H35" s="12">
        <f t="shared" si="17"/>
        <v>50</v>
      </c>
      <c r="I35" s="12">
        <f t="shared" si="17"/>
        <v>50</v>
      </c>
      <c r="J35" s="12">
        <f t="shared" si="17"/>
        <v>50</v>
      </c>
      <c r="K35" s="12">
        <f t="shared" si="17"/>
        <v>50</v>
      </c>
      <c r="L35" s="12">
        <f t="shared" si="17"/>
        <v>50</v>
      </c>
      <c r="M35" s="12">
        <f t="shared" si="17"/>
        <v>50</v>
      </c>
      <c r="N35" s="13">
        <f>SUM(B35:M35)</f>
        <v>600</v>
      </c>
      <c r="O35" s="14">
        <f t="shared" si="6"/>
        <v>6.269592476489028E-3</v>
      </c>
    </row>
    <row r="36" spans="1:15" ht="15.6" x14ac:dyDescent="0.3">
      <c r="A36" s="7" t="s">
        <v>18</v>
      </c>
      <c r="B36" s="12">
        <v>50</v>
      </c>
      <c r="C36" s="12">
        <f t="shared" ref="C36:M36" si="18">+B36</f>
        <v>50</v>
      </c>
      <c r="D36" s="12">
        <f t="shared" si="18"/>
        <v>50</v>
      </c>
      <c r="E36" s="12">
        <f t="shared" si="18"/>
        <v>50</v>
      </c>
      <c r="F36" s="12">
        <f t="shared" si="18"/>
        <v>50</v>
      </c>
      <c r="G36" s="12">
        <f t="shared" si="18"/>
        <v>50</v>
      </c>
      <c r="H36" s="12">
        <f t="shared" si="18"/>
        <v>50</v>
      </c>
      <c r="I36" s="12">
        <f t="shared" si="18"/>
        <v>50</v>
      </c>
      <c r="J36" s="12">
        <f t="shared" si="18"/>
        <v>50</v>
      </c>
      <c r="K36" s="12">
        <f t="shared" si="18"/>
        <v>50</v>
      </c>
      <c r="L36" s="12">
        <f t="shared" si="18"/>
        <v>50</v>
      </c>
      <c r="M36" s="12">
        <f t="shared" si="18"/>
        <v>50</v>
      </c>
      <c r="N36" s="13">
        <f t="shared" si="5"/>
        <v>600</v>
      </c>
      <c r="O36" s="14">
        <f t="shared" si="6"/>
        <v>6.269592476489028E-3</v>
      </c>
    </row>
    <row r="37" spans="1:15" ht="15.6" x14ac:dyDescent="0.3">
      <c r="A37" s="7" t="s">
        <v>19</v>
      </c>
      <c r="B37" s="12">
        <v>1200</v>
      </c>
      <c r="C37" s="12">
        <v>600</v>
      </c>
      <c r="D37" s="12">
        <f t="shared" ref="D37:M37" si="19">+C37</f>
        <v>600</v>
      </c>
      <c r="E37" s="12">
        <f t="shared" si="19"/>
        <v>600</v>
      </c>
      <c r="F37" s="12">
        <f t="shared" si="19"/>
        <v>600</v>
      </c>
      <c r="G37" s="12">
        <f t="shared" si="19"/>
        <v>600</v>
      </c>
      <c r="H37" s="12">
        <f t="shared" si="19"/>
        <v>600</v>
      </c>
      <c r="I37" s="12">
        <f t="shared" si="19"/>
        <v>600</v>
      </c>
      <c r="J37" s="12">
        <f t="shared" si="19"/>
        <v>600</v>
      </c>
      <c r="K37" s="12">
        <f t="shared" si="19"/>
        <v>600</v>
      </c>
      <c r="L37" s="12">
        <f t="shared" si="19"/>
        <v>600</v>
      </c>
      <c r="M37" s="12">
        <f t="shared" si="19"/>
        <v>600</v>
      </c>
      <c r="N37" s="13">
        <f t="shared" si="5"/>
        <v>7800</v>
      </c>
      <c r="O37" s="14">
        <f t="shared" si="6"/>
        <v>8.1504702194357362E-2</v>
      </c>
    </row>
    <row r="38" spans="1:15" ht="15.6" x14ac:dyDescent="0.3">
      <c r="A38" s="7" t="s">
        <v>27</v>
      </c>
      <c r="B38" s="12">
        <v>0</v>
      </c>
      <c r="C38" s="12">
        <v>100</v>
      </c>
      <c r="D38" s="12">
        <f t="shared" ref="D38:M38" si="20">+C38</f>
        <v>100</v>
      </c>
      <c r="E38" s="12">
        <f t="shared" si="20"/>
        <v>100</v>
      </c>
      <c r="F38" s="12">
        <f t="shared" si="20"/>
        <v>100</v>
      </c>
      <c r="G38" s="12">
        <f t="shared" si="20"/>
        <v>100</v>
      </c>
      <c r="H38" s="12">
        <f t="shared" si="20"/>
        <v>100</v>
      </c>
      <c r="I38" s="12">
        <f t="shared" si="20"/>
        <v>100</v>
      </c>
      <c r="J38" s="12">
        <f t="shared" si="20"/>
        <v>100</v>
      </c>
      <c r="K38" s="12">
        <f t="shared" si="20"/>
        <v>100</v>
      </c>
      <c r="L38" s="12">
        <f t="shared" si="20"/>
        <v>100</v>
      </c>
      <c r="M38" s="12">
        <f t="shared" si="20"/>
        <v>100</v>
      </c>
      <c r="N38" s="13">
        <f t="shared" si="5"/>
        <v>1100</v>
      </c>
      <c r="O38" s="14">
        <f t="shared" si="6"/>
        <v>1.1494252873563218E-2</v>
      </c>
    </row>
    <row r="39" spans="1:15" ht="15.6" x14ac:dyDescent="0.3">
      <c r="A39" s="7" t="s">
        <v>20</v>
      </c>
      <c r="B39" s="12">
        <v>150</v>
      </c>
      <c r="C39" s="12">
        <v>75</v>
      </c>
      <c r="D39" s="12">
        <f t="shared" ref="D39:M39" si="21">+C39</f>
        <v>75</v>
      </c>
      <c r="E39" s="12">
        <f t="shared" si="21"/>
        <v>75</v>
      </c>
      <c r="F39" s="12">
        <f t="shared" si="21"/>
        <v>75</v>
      </c>
      <c r="G39" s="12">
        <f t="shared" si="21"/>
        <v>75</v>
      </c>
      <c r="H39" s="12">
        <f t="shared" si="21"/>
        <v>75</v>
      </c>
      <c r="I39" s="12">
        <f t="shared" si="21"/>
        <v>75</v>
      </c>
      <c r="J39" s="12">
        <f t="shared" si="21"/>
        <v>75</v>
      </c>
      <c r="K39" s="12">
        <f t="shared" si="21"/>
        <v>75</v>
      </c>
      <c r="L39" s="12">
        <f t="shared" si="21"/>
        <v>75</v>
      </c>
      <c r="M39" s="12">
        <f t="shared" si="21"/>
        <v>75</v>
      </c>
      <c r="N39" s="13">
        <f t="shared" si="5"/>
        <v>975</v>
      </c>
      <c r="O39" s="14">
        <f t="shared" si="6"/>
        <v>1.018808777429467E-2</v>
      </c>
    </row>
    <row r="40" spans="1:15" ht="15.6" x14ac:dyDescent="0.3">
      <c r="A40" s="7" t="s">
        <v>41</v>
      </c>
      <c r="B40" s="12">
        <v>0</v>
      </c>
      <c r="C40" s="12">
        <v>2000</v>
      </c>
      <c r="D40" s="12">
        <v>2000</v>
      </c>
      <c r="E40" s="12">
        <v>2000</v>
      </c>
      <c r="F40" s="12">
        <v>2000</v>
      </c>
      <c r="G40" s="12">
        <v>2000</v>
      </c>
      <c r="H40" s="12">
        <v>2000</v>
      </c>
      <c r="I40" s="12">
        <v>2000</v>
      </c>
      <c r="J40" s="12">
        <v>2000</v>
      </c>
      <c r="K40" s="12">
        <v>2000</v>
      </c>
      <c r="L40" s="12">
        <v>2000</v>
      </c>
      <c r="M40" s="12">
        <v>2000</v>
      </c>
      <c r="N40" s="13">
        <f>SUM(B40:M40)</f>
        <v>22000</v>
      </c>
      <c r="O40" s="14">
        <f t="shared" si="6"/>
        <v>0.22988505747126436</v>
      </c>
    </row>
    <row r="41" spans="1:15" ht="15.6" x14ac:dyDescent="0.3">
      <c r="A41" s="7" t="s">
        <v>42</v>
      </c>
      <c r="B41" s="12">
        <v>0</v>
      </c>
      <c r="C41" s="12">
        <v>200</v>
      </c>
      <c r="D41" s="12">
        <v>200</v>
      </c>
      <c r="E41" s="12">
        <v>200</v>
      </c>
      <c r="F41" s="12">
        <v>200</v>
      </c>
      <c r="G41" s="12">
        <v>200</v>
      </c>
      <c r="H41" s="12">
        <v>200</v>
      </c>
      <c r="I41" s="12">
        <v>200</v>
      </c>
      <c r="J41" s="12">
        <v>200</v>
      </c>
      <c r="K41" s="12">
        <v>200</v>
      </c>
      <c r="L41" s="12">
        <v>200</v>
      </c>
      <c r="M41" s="12">
        <v>200</v>
      </c>
      <c r="N41" s="13">
        <f>SUM(B41:M41)</f>
        <v>2200</v>
      </c>
      <c r="O41" s="14">
        <f t="shared" si="6"/>
        <v>2.2988505747126436E-2</v>
      </c>
    </row>
    <row r="42" spans="1:15" ht="15.6" x14ac:dyDescent="0.3">
      <c r="A42" s="7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14"/>
    </row>
    <row r="43" spans="1:15" ht="15.6" x14ac:dyDescent="0.3">
      <c r="A43" s="8" t="s">
        <v>21</v>
      </c>
      <c r="B43" s="13">
        <f>SUM(B23:B41)</f>
        <v>2340</v>
      </c>
      <c r="C43" s="13">
        <f t="shared" ref="C43:M43" si="22">SUM(C23:C41)</f>
        <v>4040</v>
      </c>
      <c r="D43" s="13">
        <f t="shared" si="22"/>
        <v>4010</v>
      </c>
      <c r="E43" s="13">
        <f t="shared" si="22"/>
        <v>4010</v>
      </c>
      <c r="F43" s="13">
        <f t="shared" si="22"/>
        <v>3910</v>
      </c>
      <c r="G43" s="13">
        <f t="shared" si="22"/>
        <v>3910</v>
      </c>
      <c r="H43" s="13">
        <f t="shared" si="22"/>
        <v>4010</v>
      </c>
      <c r="I43" s="13">
        <f t="shared" si="22"/>
        <v>3910</v>
      </c>
      <c r="J43" s="13">
        <f t="shared" si="22"/>
        <v>3950</v>
      </c>
      <c r="K43" s="13">
        <f t="shared" si="22"/>
        <v>4010</v>
      </c>
      <c r="L43" s="13">
        <f t="shared" si="22"/>
        <v>4010</v>
      </c>
      <c r="M43" s="13">
        <f t="shared" si="22"/>
        <v>4040</v>
      </c>
      <c r="N43" s="13">
        <f>SUM(N23:N41)</f>
        <v>46150</v>
      </c>
      <c r="O43" s="16">
        <f>N43/N$12</f>
        <v>0.48223615464994773</v>
      </c>
    </row>
    <row r="44" spans="1:15" ht="15.6" x14ac:dyDescent="0.3">
      <c r="A44" s="7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4"/>
    </row>
    <row r="45" spans="1:15" ht="15.6" x14ac:dyDescent="0.3">
      <c r="A45" s="8" t="s">
        <v>22</v>
      </c>
      <c r="B45" s="13">
        <f t="shared" ref="B45:N45" si="23">B20-B43</f>
        <v>-2340</v>
      </c>
      <c r="C45" s="13">
        <f t="shared" si="23"/>
        <v>3485</v>
      </c>
      <c r="D45" s="13">
        <f t="shared" si="23"/>
        <v>3515</v>
      </c>
      <c r="E45" s="13">
        <f t="shared" si="23"/>
        <v>3515</v>
      </c>
      <c r="F45" s="13">
        <f t="shared" si="23"/>
        <v>3615</v>
      </c>
      <c r="G45" s="13">
        <f t="shared" si="23"/>
        <v>3615</v>
      </c>
      <c r="H45" s="13">
        <f t="shared" si="23"/>
        <v>3515</v>
      </c>
      <c r="I45" s="13">
        <f t="shared" si="23"/>
        <v>3615</v>
      </c>
      <c r="J45" s="13">
        <f t="shared" si="23"/>
        <v>3575</v>
      </c>
      <c r="K45" s="13">
        <f t="shared" si="23"/>
        <v>3515</v>
      </c>
      <c r="L45" s="13">
        <f t="shared" si="23"/>
        <v>3515</v>
      </c>
      <c r="M45" s="13">
        <f t="shared" si="23"/>
        <v>3485</v>
      </c>
      <c r="N45" s="13">
        <f t="shared" si="23"/>
        <v>36625</v>
      </c>
      <c r="O45" s="14">
        <f>N45/N$12</f>
        <v>0.38270637408568442</v>
      </c>
    </row>
    <row r="46" spans="1:15" ht="15.6" x14ac:dyDescent="0.3">
      <c r="A46" s="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  <c r="O46" s="14"/>
    </row>
    <row r="47" spans="1:15" ht="15.6" x14ac:dyDescent="0.3">
      <c r="A47" s="8" t="s">
        <v>43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  <c r="O47" s="14"/>
    </row>
    <row r="48" spans="1:15" ht="15.6" x14ac:dyDescent="0.3">
      <c r="A48" s="7" t="s">
        <v>23</v>
      </c>
      <c r="B48" s="12">
        <v>4000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3">
        <f t="shared" ref="N48:N53" si="24">SUM(B48:M48)</f>
        <v>4000</v>
      </c>
      <c r="O48" s="14">
        <f t="shared" ref="O48:O53" si="25">N48/N$12</f>
        <v>4.1797283176593522E-2</v>
      </c>
    </row>
    <row r="49" spans="1:15" ht="15.6" x14ac:dyDescent="0.3">
      <c r="A49" s="7" t="s">
        <v>46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3">
        <f t="shared" si="24"/>
        <v>0</v>
      </c>
      <c r="O49" s="14">
        <f t="shared" si="25"/>
        <v>0</v>
      </c>
    </row>
    <row r="50" spans="1:15" ht="15.6" x14ac:dyDescent="0.3">
      <c r="A50" s="7" t="s">
        <v>45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3">
        <f t="shared" si="24"/>
        <v>0</v>
      </c>
      <c r="O50" s="14">
        <f t="shared" si="25"/>
        <v>0</v>
      </c>
    </row>
    <row r="51" spans="1:15" ht="15.6" x14ac:dyDescent="0.3">
      <c r="A51" s="7" t="s">
        <v>44</v>
      </c>
      <c r="B51" s="12">
        <v>0</v>
      </c>
      <c r="C51" s="12">
        <v>2000</v>
      </c>
      <c r="D51" s="12">
        <f t="shared" ref="D51:M51" si="26">+C51</f>
        <v>2000</v>
      </c>
      <c r="E51" s="12">
        <f t="shared" si="26"/>
        <v>2000</v>
      </c>
      <c r="F51" s="12">
        <f t="shared" si="26"/>
        <v>2000</v>
      </c>
      <c r="G51" s="12">
        <v>2500</v>
      </c>
      <c r="H51" s="12">
        <f t="shared" si="26"/>
        <v>2500</v>
      </c>
      <c r="I51" s="12">
        <f t="shared" si="26"/>
        <v>2500</v>
      </c>
      <c r="J51" s="12">
        <f t="shared" si="26"/>
        <v>2500</v>
      </c>
      <c r="K51" s="12">
        <f t="shared" si="26"/>
        <v>2500</v>
      </c>
      <c r="L51" s="12">
        <f t="shared" si="26"/>
        <v>2500</v>
      </c>
      <c r="M51" s="12">
        <f t="shared" si="26"/>
        <v>2500</v>
      </c>
      <c r="N51" s="13">
        <f t="shared" si="24"/>
        <v>25500</v>
      </c>
      <c r="O51" s="14">
        <f t="shared" si="25"/>
        <v>0.2664576802507837</v>
      </c>
    </row>
    <row r="52" spans="1:15" ht="15.6" x14ac:dyDescent="0.3">
      <c r="A52" s="7" t="s">
        <v>47</v>
      </c>
      <c r="B52" s="12">
        <v>3000</v>
      </c>
      <c r="C52" s="12">
        <v>0</v>
      </c>
      <c r="D52" s="12">
        <f t="shared" ref="D52:M52" si="27">+C52</f>
        <v>0</v>
      </c>
      <c r="E52" s="12">
        <f t="shared" si="27"/>
        <v>0</v>
      </c>
      <c r="F52" s="12">
        <f t="shared" si="27"/>
        <v>0</v>
      </c>
      <c r="G52" s="12">
        <f t="shared" si="27"/>
        <v>0</v>
      </c>
      <c r="H52" s="12">
        <f t="shared" si="27"/>
        <v>0</v>
      </c>
      <c r="I52" s="12">
        <f t="shared" si="27"/>
        <v>0</v>
      </c>
      <c r="J52" s="12">
        <f t="shared" si="27"/>
        <v>0</v>
      </c>
      <c r="K52" s="12">
        <f t="shared" si="27"/>
        <v>0</v>
      </c>
      <c r="L52" s="12">
        <f t="shared" si="27"/>
        <v>0</v>
      </c>
      <c r="M52" s="12">
        <f t="shared" si="27"/>
        <v>0</v>
      </c>
      <c r="N52" s="13">
        <f t="shared" si="24"/>
        <v>3000</v>
      </c>
      <c r="O52" s="14">
        <f t="shared" si="25"/>
        <v>3.1347962382445138E-2</v>
      </c>
    </row>
    <row r="53" spans="1:15" ht="15.6" x14ac:dyDescent="0.3">
      <c r="A53" s="8" t="s">
        <v>24</v>
      </c>
      <c r="B53" s="13">
        <f t="shared" ref="B53:M53" si="28">SUM(B48:B52)</f>
        <v>7000</v>
      </c>
      <c r="C53" s="13">
        <f t="shared" si="28"/>
        <v>2000</v>
      </c>
      <c r="D53" s="13">
        <f t="shared" si="28"/>
        <v>2000</v>
      </c>
      <c r="E53" s="13">
        <f t="shared" si="28"/>
        <v>2000</v>
      </c>
      <c r="F53" s="13">
        <f t="shared" si="28"/>
        <v>2000</v>
      </c>
      <c r="G53" s="13">
        <f t="shared" si="28"/>
        <v>2500</v>
      </c>
      <c r="H53" s="13">
        <f t="shared" si="28"/>
        <v>2500</v>
      </c>
      <c r="I53" s="13">
        <f t="shared" si="28"/>
        <v>2500</v>
      </c>
      <c r="J53" s="13">
        <f t="shared" si="28"/>
        <v>2500</v>
      </c>
      <c r="K53" s="13">
        <f t="shared" si="28"/>
        <v>2500</v>
      </c>
      <c r="L53" s="13">
        <f t="shared" si="28"/>
        <v>2500</v>
      </c>
      <c r="M53" s="13">
        <f t="shared" si="28"/>
        <v>2500</v>
      </c>
      <c r="N53" s="13">
        <f t="shared" si="24"/>
        <v>32500</v>
      </c>
      <c r="O53" s="16">
        <f t="shared" si="25"/>
        <v>0.33960292580982238</v>
      </c>
    </row>
    <row r="54" spans="1:15" ht="15.6" x14ac:dyDescent="0.3">
      <c r="A54" s="7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</row>
    <row r="55" spans="1:15" ht="15.6" x14ac:dyDescent="0.3">
      <c r="A55" s="8" t="s">
        <v>25</v>
      </c>
      <c r="B55" s="12">
        <f t="shared" ref="B55:N55" si="29">B5+B6+B45-B53</f>
        <v>660</v>
      </c>
      <c r="C55" s="12">
        <f t="shared" si="29"/>
        <v>2145</v>
      </c>
      <c r="D55" s="12">
        <f t="shared" si="29"/>
        <v>3660</v>
      </c>
      <c r="E55" s="12">
        <f t="shared" si="29"/>
        <v>5175</v>
      </c>
      <c r="F55" s="12">
        <f t="shared" si="29"/>
        <v>6790</v>
      </c>
      <c r="G55" s="12">
        <f t="shared" si="29"/>
        <v>7905</v>
      </c>
      <c r="H55" s="12">
        <f t="shared" si="29"/>
        <v>8920</v>
      </c>
      <c r="I55" s="12">
        <f t="shared" si="29"/>
        <v>10035</v>
      </c>
      <c r="J55" s="12">
        <f t="shared" si="29"/>
        <v>11110</v>
      </c>
      <c r="K55" s="12">
        <f t="shared" si="29"/>
        <v>12125</v>
      </c>
      <c r="L55" s="12">
        <f t="shared" si="29"/>
        <v>13140</v>
      </c>
      <c r="M55" s="12">
        <f t="shared" si="29"/>
        <v>14125</v>
      </c>
      <c r="N55" s="13">
        <f t="shared" si="29"/>
        <v>14125</v>
      </c>
      <c r="O55" s="14"/>
    </row>
    <row r="56" spans="1:15" ht="15.6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4"/>
    </row>
    <row r="57" spans="1:15" ht="15.6" x14ac:dyDescent="0.3">
      <c r="A57" s="21" t="s">
        <v>26</v>
      </c>
      <c r="B57" s="21" t="s">
        <v>51</v>
      </c>
      <c r="C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6" x14ac:dyDescent="0.3">
      <c r="A58" s="5"/>
      <c r="D58" s="8"/>
    </row>
  </sheetData>
  <phoneticPr fontId="8" type="noConversion"/>
  <printOptions horizontalCentered="1" verticalCentered="1" gridLines="1" gridLinesSet="0"/>
  <pageMargins left="0.23622047244094491" right="0.23622047244094491" top="0.51181102362204722" bottom="0.28000000000000003" header="0.51181102362204722" footer="0.51181102362204722"/>
  <pageSetup scale="64" orientation="landscape" horizontalDpi="4294967293" verticalDpi="360" r:id="rId1"/>
  <headerFooter alignWithMargins="0">
    <oddFooter>&amp;LPAGE 11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91CDA1F0AB34CB83B6568350B9979" ma:contentTypeVersion="18" ma:contentTypeDescription="Create a new document." ma:contentTypeScope="" ma:versionID="d6441a53f6c47ea359e67c530710b937">
  <xsd:schema xmlns:xsd="http://www.w3.org/2001/XMLSchema" xmlns:xs="http://www.w3.org/2001/XMLSchema" xmlns:p="http://schemas.microsoft.com/office/2006/metadata/properties" xmlns:ns2="e53306ec-e996-4cb3-8ce8-6c99e0073f8e" xmlns:ns3="5a7c1efd-ee39-4b0a-b9f5-ac0a212c0dfe" targetNamespace="http://schemas.microsoft.com/office/2006/metadata/properties" ma:root="true" ma:fieldsID="fe706193f53d39e6f1039d8a1d48eb72" ns2:_="" ns3:_="">
    <xsd:import namespace="e53306ec-e996-4cb3-8ce8-6c99e0073f8e"/>
    <xsd:import namespace="5a7c1efd-ee39-4b0a-b9f5-ac0a212c0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Details" minOccurs="0"/>
                <xsd:element ref="ns3:SharedWithUser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06ec-e996-4cb3-8ce8-6c99e0073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23e0e8-18b0-486b-bc33-750091fda4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c1efd-ee39-4b0a-b9f5-ac0a212c0df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3" nillable="true" ma:displayName="Taxonomy Catch All Column" ma:hidden="true" ma:list="{8ecb1d8e-8b56-4329-8dc2-a8909d563d1d}" ma:internalName="TaxCatchAll" ma:showField="CatchAllData" ma:web="5a7c1efd-ee39-4b0a-b9f5-ac0a212c0d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c1efd-ee39-4b0a-b9f5-ac0a212c0dfe" xsi:nil="true"/>
    <lcf76f155ced4ddcb4097134ff3c332f xmlns="e53306ec-e996-4cb3-8ce8-6c99e0073f8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B94F53-3CB1-45D1-8221-4C5086E898EB}"/>
</file>

<file path=customXml/itemProps2.xml><?xml version="1.0" encoding="utf-8"?>
<ds:datastoreItem xmlns:ds="http://schemas.openxmlformats.org/officeDocument/2006/customXml" ds:itemID="{000AFAD4-D325-4CBC-8F5D-4D4B79D2FC79}">
  <ds:schemaRefs>
    <ds:schemaRef ds:uri="http://schemas.microsoft.com/office/2006/metadata/properties"/>
    <ds:schemaRef ds:uri="http://schemas.microsoft.com/office/infopath/2007/PartnerControls"/>
    <ds:schemaRef ds:uri="5a7c1efd-ee39-4b0a-b9f5-ac0a212c0dfe"/>
    <ds:schemaRef ds:uri="e53306ec-e996-4cb3-8ce8-6c99e0073f8e"/>
  </ds:schemaRefs>
</ds:datastoreItem>
</file>

<file path=customXml/itemProps3.xml><?xml version="1.0" encoding="utf-8"?>
<ds:datastoreItem xmlns:ds="http://schemas.openxmlformats.org/officeDocument/2006/customXml" ds:itemID="{50C41DDD-5833-4861-9B97-4685278981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Lois Irvine</cp:lastModifiedBy>
  <cp:lastPrinted>2024-03-15T12:40:22Z</cp:lastPrinted>
  <dcterms:created xsi:type="dcterms:W3CDTF">2000-07-10T20:06:57Z</dcterms:created>
  <dcterms:modified xsi:type="dcterms:W3CDTF">2025-02-04T19:16:04Z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0x010100CF091CDA1F0AB34CB83B6568350B9979</vt:lpwstr>
  </property>
</Properties>
</file>